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80" windowWidth="16860" windowHeight="6930" activeTab="1"/>
  </bookViews>
  <sheets>
    <sheet name="Balans" sheetId="1" r:id="rId1"/>
    <sheet name="Saldi" sheetId="2" r:id="rId2"/>
    <sheet name="Staat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/>
  <c r="E28"/>
  <c r="D38" i="3"/>
  <c r="B34"/>
  <c r="B25" l="1"/>
  <c r="B28" l="1"/>
  <c r="B14"/>
  <c r="C19" s="1"/>
  <c r="G5" i="2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F8" i="1"/>
  <c r="I8"/>
  <c r="K8"/>
  <c r="C36" i="3" l="1"/>
</calcChain>
</file>

<file path=xl/sharedStrings.xml><?xml version="1.0" encoding="utf-8"?>
<sst xmlns="http://schemas.openxmlformats.org/spreadsheetml/2006/main" count="60" uniqueCount="46">
  <si>
    <t>vaste activa</t>
  </si>
  <si>
    <t>eigen vermogen</t>
  </si>
  <si>
    <t>vlottende activa:</t>
  </si>
  <si>
    <t>bestemmingsreserves</t>
  </si>
  <si>
    <t>vorderingen</t>
  </si>
  <si>
    <t>langlopende leningen</t>
  </si>
  <si>
    <t>liquide middelen</t>
  </si>
  <si>
    <t>kortlopende leningen</t>
  </si>
  <si>
    <t>Totaal activa:</t>
  </si>
  <si>
    <t>totaal passiva:</t>
  </si>
  <si>
    <t>Balans 2016</t>
  </si>
  <si>
    <t>Beginsaldo</t>
  </si>
  <si>
    <t>Inkomsten</t>
  </si>
  <si>
    <t>Uitgaven</t>
  </si>
  <si>
    <t>saldo</t>
  </si>
  <si>
    <t>eindsaldo:</t>
  </si>
  <si>
    <t>Staat van Baten en Lasten 2016</t>
  </si>
  <si>
    <t>Algemene subsidie</t>
  </si>
  <si>
    <t>Projectsubsidie</t>
  </si>
  <si>
    <t>Lasten</t>
  </si>
  <si>
    <t>TOTAAL BATEN</t>
  </si>
  <si>
    <t>Baten</t>
  </si>
  <si>
    <t>Overige baten</t>
  </si>
  <si>
    <t>Lasten organisatie</t>
  </si>
  <si>
    <t>algemene kosten Stichting</t>
  </si>
  <si>
    <t>kosten bestuur</t>
  </si>
  <si>
    <t>Lasten activiteiten</t>
  </si>
  <si>
    <t>overige kosten organisatie</t>
  </si>
  <si>
    <t>website</t>
  </si>
  <si>
    <t>ondersteuning platform</t>
  </si>
  <si>
    <t>ondersteuning projecten platform</t>
  </si>
  <si>
    <t>Democratie en Media</t>
  </si>
  <si>
    <t>KvK</t>
  </si>
  <si>
    <t>Loyens &amp; Loeff stichtingsakte</t>
  </si>
  <si>
    <t>bankpas</t>
  </si>
  <si>
    <t>Website Greenhost</t>
  </si>
  <si>
    <t>KvdP projectondersteuning</t>
  </si>
  <si>
    <t>TOTAAL LASTEN:</t>
  </si>
  <si>
    <t>SALDO BATEN EN LASTEN:</t>
  </si>
  <si>
    <t>POSITIEF</t>
  </si>
  <si>
    <t>Overzicht transacties 2016</t>
  </si>
  <si>
    <t>Subsidies en donaties</t>
  </si>
  <si>
    <t>Kosten bankrekening</t>
  </si>
  <si>
    <t>zie 19-09</t>
  </si>
  <si>
    <t>Lezing</t>
  </si>
  <si>
    <t>Factuur ondersteuning Platform en redactie</t>
  </si>
</sst>
</file>

<file path=xl/styles.xml><?xml version="1.0" encoding="utf-8"?>
<styleSheet xmlns="http://schemas.openxmlformats.org/spreadsheetml/2006/main">
  <numFmts count="2">
    <numFmt numFmtId="164" formatCode="[$-413]d/mmm/yy;@"/>
    <numFmt numFmtId="165" formatCode="&quot;€&quot;\ 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rgb="FF7030A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5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6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4" fontId="1" fillId="0" borderId="0" xfId="0" applyNumberFormat="1" applyFont="1"/>
    <xf numFmtId="4" fontId="7" fillId="0" borderId="0" xfId="0" applyNumberFormat="1" applyFont="1"/>
    <xf numFmtId="165" fontId="7" fillId="0" borderId="0" xfId="0" applyNumberFormat="1" applyFont="1"/>
    <xf numFmtId="0" fontId="2" fillId="0" borderId="0" xfId="0" applyFont="1"/>
    <xf numFmtId="0" fontId="8" fillId="0" borderId="0" xfId="0" applyFont="1"/>
    <xf numFmtId="4" fontId="5" fillId="0" borderId="1" xfId="0" applyNumberFormat="1" applyFont="1" applyBorder="1"/>
    <xf numFmtId="4" fontId="0" fillId="0" borderId="1" xfId="0" applyNumberFormat="1" applyBorder="1"/>
    <xf numFmtId="4" fontId="2" fillId="0" borderId="0" xfId="0" applyNumberFormat="1" applyFont="1"/>
    <xf numFmtId="0" fontId="7" fillId="0" borderId="0" xfId="0" applyFont="1"/>
    <xf numFmtId="165" fontId="2" fillId="0" borderId="0" xfId="0" applyNumberFormat="1" applyFont="1"/>
    <xf numFmtId="3" fontId="0" fillId="0" borderId="0" xfId="0" applyNumberFormat="1" applyFont="1" applyBorder="1" applyAlignment="1">
      <alignment horizontal="right" vertical="center"/>
    </xf>
    <xf numFmtId="0" fontId="0" fillId="0" borderId="0" xfId="0"/>
    <xf numFmtId="4" fontId="5" fillId="0" borderId="0" xfId="0" applyNumberFormat="1" applyFont="1" applyBorder="1"/>
    <xf numFmtId="4" fontId="9" fillId="0" borderId="0" xfId="0" applyNumberFormat="1" applyFont="1"/>
    <xf numFmtId="4" fontId="10" fillId="0" borderId="0" xfId="0" applyNumberFormat="1" applyFont="1"/>
    <xf numFmtId="0" fontId="0" fillId="0" borderId="0" xfId="0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1276350</xdr:colOff>
      <xdr:row>0</xdr:row>
      <xdr:rowOff>774273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71725" y="0"/>
          <a:ext cx="2152650" cy="774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614520</xdr:colOff>
      <xdr:row>0</xdr:row>
      <xdr:rowOff>714375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52625" y="0"/>
          <a:ext cx="198612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9525</xdr:colOff>
      <xdr:row>3</xdr:row>
      <xdr:rowOff>134254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19200" y="0"/>
          <a:ext cx="1962150" cy="705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K6" sqref="K6"/>
    </sheetView>
  </sheetViews>
  <sheetFormatPr defaultRowHeight="15"/>
  <cols>
    <col min="1" max="1" width="18.85546875" customWidth="1"/>
    <col min="2" max="2" width="2.5703125" customWidth="1"/>
    <col min="3" max="3" width="2.42578125" customWidth="1"/>
    <col min="4" max="4" width="11.7109375" customWidth="1"/>
    <col min="5" max="5" width="2.7109375" customWidth="1"/>
    <col min="6" max="6" width="10.42578125" customWidth="1"/>
    <col min="7" max="7" width="2.7109375" customWidth="1"/>
    <col min="8" max="8" width="21.85546875" customWidth="1"/>
    <col min="9" max="9" width="11.42578125" customWidth="1"/>
    <col min="10" max="10" width="2.7109375" customWidth="1"/>
    <col min="11" max="11" width="11.85546875" customWidth="1"/>
  </cols>
  <sheetData>
    <row r="1" spans="1:11" ht="72" customHeight="1">
      <c r="F1" s="37"/>
      <c r="G1" s="37"/>
      <c r="H1" s="37"/>
    </row>
    <row r="2" spans="1:11">
      <c r="B2" s="38"/>
      <c r="C2" s="38"/>
      <c r="F2" s="39" t="s">
        <v>10</v>
      </c>
      <c r="G2" s="39"/>
      <c r="H2" s="39"/>
    </row>
    <row r="3" spans="1:11">
      <c r="B3" s="38"/>
      <c r="C3" s="38"/>
      <c r="D3" s="1">
        <v>42735</v>
      </c>
      <c r="E3" s="1"/>
      <c r="F3" s="1">
        <v>42494</v>
      </c>
      <c r="G3" s="1"/>
      <c r="I3" s="1">
        <v>42735</v>
      </c>
      <c r="J3" s="1"/>
      <c r="K3" s="1">
        <v>42494</v>
      </c>
    </row>
    <row r="4" spans="1:11">
      <c r="A4" s="2" t="s">
        <v>0</v>
      </c>
      <c r="B4" s="38"/>
      <c r="C4" s="38"/>
      <c r="D4" s="3">
        <v>0</v>
      </c>
      <c r="E4" s="3"/>
      <c r="F4" s="3">
        <v>0</v>
      </c>
      <c r="G4" s="3"/>
      <c r="H4" s="4" t="s">
        <v>1</v>
      </c>
      <c r="I4" s="6">
        <v>680</v>
      </c>
      <c r="J4" s="6"/>
      <c r="K4" s="5">
        <v>0</v>
      </c>
    </row>
    <row r="5" spans="1:11">
      <c r="A5" s="40" t="s">
        <v>2</v>
      </c>
      <c r="B5" s="40"/>
      <c r="C5" s="40"/>
      <c r="H5" s="4" t="s">
        <v>3</v>
      </c>
      <c r="I5" s="7">
        <v>2000</v>
      </c>
      <c r="J5" s="7"/>
      <c r="K5" s="5">
        <v>0</v>
      </c>
    </row>
    <row r="6" spans="1:11">
      <c r="A6" s="4" t="s">
        <v>4</v>
      </c>
      <c r="B6" s="41"/>
      <c r="C6" s="41"/>
      <c r="D6" s="3">
        <v>0</v>
      </c>
      <c r="E6" s="3"/>
      <c r="F6" s="3">
        <v>0</v>
      </c>
      <c r="G6" s="3"/>
      <c r="H6" s="4" t="s">
        <v>5</v>
      </c>
      <c r="I6" s="3">
        <v>0</v>
      </c>
      <c r="J6" s="3"/>
      <c r="K6" s="3">
        <v>0</v>
      </c>
    </row>
    <row r="7" spans="1:11">
      <c r="A7" s="35" t="s">
        <v>6</v>
      </c>
      <c r="B7" s="35"/>
      <c r="C7" s="35"/>
      <c r="D7" s="11">
        <v>2679.97</v>
      </c>
      <c r="E7" s="6"/>
      <c r="F7" s="12">
        <v>0</v>
      </c>
      <c r="G7" s="29"/>
      <c r="H7" s="9" t="s">
        <v>7</v>
      </c>
      <c r="I7" s="13">
        <v>0</v>
      </c>
      <c r="J7" s="10"/>
      <c r="K7" s="13">
        <v>0</v>
      </c>
    </row>
    <row r="8" spans="1:11">
      <c r="A8" s="36" t="s">
        <v>8</v>
      </c>
      <c r="B8" s="36"/>
      <c r="D8" s="5">
        <v>2680</v>
      </c>
      <c r="E8" s="5"/>
      <c r="F8" s="5">
        <f>SUM(F4:F7)</f>
        <v>0</v>
      </c>
      <c r="G8" s="5"/>
      <c r="H8" s="8" t="s">
        <v>9</v>
      </c>
      <c r="I8" s="5">
        <f>SUM(I4:I7)</f>
        <v>2680</v>
      </c>
      <c r="J8" s="5"/>
      <c r="K8" s="5">
        <f>SUM(K4:K7)</f>
        <v>0</v>
      </c>
    </row>
  </sheetData>
  <mergeCells count="9">
    <mergeCell ref="A7:C7"/>
    <mergeCell ref="A8:B8"/>
    <mergeCell ref="F1:H1"/>
    <mergeCell ref="B2:C2"/>
    <mergeCell ref="F2:H2"/>
    <mergeCell ref="B3:C3"/>
    <mergeCell ref="B4:C4"/>
    <mergeCell ref="A5:C5"/>
    <mergeCell ref="B6:C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I27" sqref="I27"/>
    </sheetView>
  </sheetViews>
  <sheetFormatPr defaultRowHeight="15"/>
  <cols>
    <col min="1" max="1" width="13.85546875" style="14" customWidth="1"/>
    <col min="2" max="2" width="4.7109375" style="14" customWidth="1"/>
    <col min="3" max="3" width="10.7109375" style="18" customWidth="1"/>
    <col min="4" max="4" width="5.140625" style="15" customWidth="1"/>
    <col min="5" max="5" width="10.7109375" style="19" customWidth="1"/>
    <col min="6" max="6" width="4.7109375" style="15" customWidth="1"/>
    <col min="7" max="7" width="10.7109375" style="16" customWidth="1"/>
  </cols>
  <sheetData>
    <row r="1" spans="1:9" ht="60.75" customHeight="1"/>
    <row r="2" spans="1:9">
      <c r="A2" s="14" t="s">
        <v>40</v>
      </c>
    </row>
    <row r="3" spans="1:9">
      <c r="C3" s="18" t="s">
        <v>12</v>
      </c>
      <c r="E3" s="19" t="s">
        <v>13</v>
      </c>
      <c r="G3" s="17" t="s">
        <v>14</v>
      </c>
    </row>
    <row r="4" spans="1:9">
      <c r="A4" s="14" t="s">
        <v>11</v>
      </c>
      <c r="G4" s="21">
        <v>0</v>
      </c>
    </row>
    <row r="5" spans="1:9">
      <c r="A5" s="14">
        <v>42530</v>
      </c>
      <c r="C5" s="18">
        <v>10000</v>
      </c>
      <c r="G5" s="16">
        <f>G4+C5-E5</f>
        <v>10000</v>
      </c>
      <c r="I5" t="s">
        <v>31</v>
      </c>
    </row>
    <row r="6" spans="1:9">
      <c r="A6" s="14">
        <v>42542</v>
      </c>
      <c r="E6" s="19">
        <v>50</v>
      </c>
      <c r="G6" s="16">
        <f t="shared" ref="G6:G26" si="0">G5+C6-E6</f>
        <v>9950</v>
      </c>
      <c r="I6" t="s">
        <v>32</v>
      </c>
    </row>
    <row r="7" spans="1:9">
      <c r="A7" s="14">
        <v>42542</v>
      </c>
      <c r="E7" s="19">
        <v>677.6</v>
      </c>
      <c r="G7" s="16">
        <f t="shared" si="0"/>
        <v>9272.4</v>
      </c>
      <c r="I7" t="s">
        <v>33</v>
      </c>
    </row>
    <row r="8" spans="1:9">
      <c r="A8" s="14">
        <v>42544</v>
      </c>
      <c r="E8" s="19">
        <v>1000</v>
      </c>
      <c r="G8" s="16">
        <f t="shared" si="0"/>
        <v>8272.4</v>
      </c>
      <c r="I8" s="34" t="s">
        <v>45</v>
      </c>
    </row>
    <row r="9" spans="1:9">
      <c r="A9" s="14">
        <v>42545</v>
      </c>
      <c r="E9" s="19">
        <v>1000</v>
      </c>
      <c r="G9" s="16">
        <f t="shared" si="0"/>
        <v>7272.4</v>
      </c>
      <c r="I9" s="34" t="s">
        <v>45</v>
      </c>
    </row>
    <row r="10" spans="1:9">
      <c r="A10" s="14">
        <v>42545</v>
      </c>
      <c r="E10" s="19">
        <v>1000</v>
      </c>
      <c r="G10" s="16">
        <f t="shared" si="0"/>
        <v>6272.4</v>
      </c>
      <c r="I10" s="34" t="s">
        <v>45</v>
      </c>
    </row>
    <row r="11" spans="1:9">
      <c r="A11" s="14">
        <v>42551</v>
      </c>
      <c r="E11" s="19">
        <v>1000</v>
      </c>
      <c r="G11" s="16">
        <f t="shared" si="0"/>
        <v>5272.4</v>
      </c>
      <c r="I11" s="34" t="s">
        <v>45</v>
      </c>
    </row>
    <row r="12" spans="1:9">
      <c r="A12" s="14">
        <v>42552</v>
      </c>
      <c r="E12" s="19">
        <v>0.56999999999999995</v>
      </c>
      <c r="G12" s="16">
        <f t="shared" si="0"/>
        <v>5271.83</v>
      </c>
      <c r="I12" t="s">
        <v>42</v>
      </c>
    </row>
    <row r="13" spans="1:9">
      <c r="A13" s="14">
        <v>42556</v>
      </c>
      <c r="E13" s="19">
        <v>957.45</v>
      </c>
      <c r="G13" s="16">
        <f t="shared" si="0"/>
        <v>4314.38</v>
      </c>
      <c r="I13" s="34" t="s">
        <v>45</v>
      </c>
    </row>
    <row r="14" spans="1:9">
      <c r="A14" s="14">
        <v>42576</v>
      </c>
      <c r="E14" s="19">
        <v>966</v>
      </c>
      <c r="G14" s="16">
        <f t="shared" si="0"/>
        <v>3348.38</v>
      </c>
      <c r="I14" s="34" t="s">
        <v>45</v>
      </c>
    </row>
    <row r="15" spans="1:9">
      <c r="A15" s="14">
        <v>42579</v>
      </c>
      <c r="E15" s="19">
        <v>20</v>
      </c>
      <c r="G15" s="16">
        <f t="shared" si="0"/>
        <v>3328.38</v>
      </c>
      <c r="I15" t="s">
        <v>34</v>
      </c>
    </row>
    <row r="16" spans="1:9">
      <c r="A16" s="14">
        <v>42606</v>
      </c>
      <c r="E16" s="19">
        <v>143.99</v>
      </c>
      <c r="G16" s="16">
        <f t="shared" si="0"/>
        <v>3184.3900000000003</v>
      </c>
      <c r="I16" t="s">
        <v>35</v>
      </c>
    </row>
    <row r="17" spans="1:13">
      <c r="A17" s="14">
        <v>42625</v>
      </c>
      <c r="E17" s="19">
        <v>84.7</v>
      </c>
      <c r="G17" s="16">
        <f t="shared" si="0"/>
        <v>3099.6900000000005</v>
      </c>
      <c r="I17" t="s">
        <v>35</v>
      </c>
    </row>
    <row r="18" spans="1:13">
      <c r="A18" s="14">
        <v>42632</v>
      </c>
      <c r="E18" s="19">
        <v>963</v>
      </c>
      <c r="G18" s="16">
        <f t="shared" si="0"/>
        <v>2136.6900000000005</v>
      </c>
      <c r="I18" s="34" t="s">
        <v>45</v>
      </c>
    </row>
    <row r="19" spans="1:13">
      <c r="A19" s="14">
        <v>42632</v>
      </c>
      <c r="E19" s="19">
        <v>988</v>
      </c>
      <c r="G19" s="16">
        <f t="shared" si="0"/>
        <v>1148.6900000000005</v>
      </c>
      <c r="I19" s="34" t="s">
        <v>45</v>
      </c>
    </row>
    <row r="20" spans="1:13">
      <c r="A20" s="14">
        <v>42634</v>
      </c>
      <c r="C20" s="18">
        <v>963</v>
      </c>
      <c r="G20" s="16">
        <f t="shared" si="0"/>
        <v>2111.6900000000005</v>
      </c>
      <c r="I20" t="s">
        <v>43</v>
      </c>
    </row>
    <row r="21" spans="1:13">
      <c r="A21" s="14">
        <v>42644</v>
      </c>
      <c r="E21" s="19">
        <v>24.57</v>
      </c>
      <c r="G21" s="16">
        <f t="shared" si="0"/>
        <v>2087.1200000000003</v>
      </c>
      <c r="I21" t="s">
        <v>42</v>
      </c>
    </row>
    <row r="22" spans="1:13">
      <c r="A22" s="14">
        <v>42668</v>
      </c>
      <c r="C22" s="18">
        <v>2000</v>
      </c>
      <c r="G22" s="16">
        <f t="shared" si="0"/>
        <v>4087.1200000000003</v>
      </c>
      <c r="I22" t="s">
        <v>36</v>
      </c>
    </row>
    <row r="23" spans="1:13">
      <c r="A23" s="14">
        <v>42690</v>
      </c>
      <c r="E23" s="19">
        <v>1000</v>
      </c>
      <c r="G23" s="16">
        <f t="shared" si="0"/>
        <v>3087.1200000000003</v>
      </c>
      <c r="I23" s="34" t="s">
        <v>45</v>
      </c>
    </row>
    <row r="24" spans="1:13">
      <c r="A24" s="14">
        <v>42703</v>
      </c>
      <c r="E24" s="19">
        <v>126</v>
      </c>
      <c r="G24" s="16">
        <f t="shared" si="0"/>
        <v>2961.1200000000003</v>
      </c>
      <c r="I24" s="34" t="s">
        <v>45</v>
      </c>
    </row>
    <row r="25" spans="1:13">
      <c r="A25" s="14">
        <v>42711</v>
      </c>
      <c r="E25" s="19">
        <v>18.149999999999999</v>
      </c>
      <c r="G25" s="16">
        <f t="shared" si="0"/>
        <v>2942.9700000000003</v>
      </c>
      <c r="I25" t="s">
        <v>35</v>
      </c>
    </row>
    <row r="26" spans="1:13">
      <c r="A26" s="14">
        <v>42711</v>
      </c>
      <c r="E26" s="19">
        <v>763</v>
      </c>
      <c r="G26" s="16">
        <f t="shared" si="0"/>
        <v>2179.9700000000003</v>
      </c>
      <c r="I26" s="34" t="s">
        <v>45</v>
      </c>
    </row>
    <row r="27" spans="1:13" ht="17.25">
      <c r="A27" s="14">
        <v>42726</v>
      </c>
      <c r="C27" s="18">
        <v>500</v>
      </c>
      <c r="E27" s="33"/>
      <c r="G27" s="32">
        <f>G26+C27-E27</f>
        <v>2679.9700000000003</v>
      </c>
      <c r="I27" t="s">
        <v>44</v>
      </c>
    </row>
    <row r="28" spans="1:13">
      <c r="C28" s="18">
        <f>SUM(C5:C27)</f>
        <v>13463</v>
      </c>
      <c r="E28" s="19">
        <f>SUM(E4:E26)</f>
        <v>10783.029999999999</v>
      </c>
      <c r="G28" s="24"/>
      <c r="M28" s="15"/>
    </row>
    <row r="29" spans="1:13" s="30" customFormat="1">
      <c r="A29" s="14"/>
      <c r="B29" s="14"/>
      <c r="C29" s="18"/>
      <c r="D29" s="15"/>
      <c r="E29" s="19"/>
      <c r="F29" s="15"/>
      <c r="G29" s="31"/>
      <c r="M29" s="15"/>
    </row>
    <row r="30" spans="1:13">
      <c r="A30" s="14" t="s">
        <v>15</v>
      </c>
      <c r="G30" s="21">
        <v>2679.97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E38"/>
  <sheetViews>
    <sheetView topLeftCell="A8" workbookViewId="0">
      <selection activeCell="C32" sqref="C32"/>
    </sheetView>
  </sheetViews>
  <sheetFormatPr defaultRowHeight="15"/>
  <cols>
    <col min="1" max="1" width="10.42578125" customWidth="1"/>
    <col min="2" max="2" width="9.140625" style="15"/>
    <col min="3" max="3" width="10.5703125" bestFit="1" customWidth="1"/>
    <col min="4" max="4" width="9.5703125" bestFit="1" customWidth="1"/>
  </cols>
  <sheetData>
    <row r="6" spans="1:4">
      <c r="A6" t="s">
        <v>16</v>
      </c>
    </row>
    <row r="9" spans="1:4">
      <c r="A9" s="23" t="s">
        <v>21</v>
      </c>
    </row>
    <row r="10" spans="1:4">
      <c r="A10" t="s">
        <v>41</v>
      </c>
    </row>
    <row r="11" spans="1:4">
      <c r="B11" s="15">
        <v>10000</v>
      </c>
      <c r="D11" t="s">
        <v>17</v>
      </c>
    </row>
    <row r="12" spans="1:4">
      <c r="B12" s="15">
        <v>2000</v>
      </c>
      <c r="D12" t="s">
        <v>18</v>
      </c>
    </row>
    <row r="13" spans="1:4">
      <c r="B13" s="25">
        <v>500</v>
      </c>
      <c r="D13" t="s">
        <v>44</v>
      </c>
    </row>
    <row r="14" spans="1:4">
      <c r="B14" s="15">
        <f>SUM(B11:B13)</f>
        <v>12500</v>
      </c>
    </row>
    <row r="16" spans="1:4">
      <c r="A16" t="s">
        <v>22</v>
      </c>
    </row>
    <row r="17" spans="1:4">
      <c r="B17" s="15">
        <v>0</v>
      </c>
    </row>
    <row r="19" spans="1:4">
      <c r="A19" s="22" t="s">
        <v>20</v>
      </c>
      <c r="B19" s="26"/>
      <c r="C19" s="28">
        <f>B14+B17</f>
        <v>12500</v>
      </c>
    </row>
    <row r="22" spans="1:4">
      <c r="A22" s="23" t="s">
        <v>19</v>
      </c>
    </row>
    <row r="24" spans="1:4">
      <c r="A24" t="s">
        <v>23</v>
      </c>
    </row>
    <row r="25" spans="1:4">
      <c r="B25" s="15">
        <f>50+677.6</f>
        <v>727.6</v>
      </c>
      <c r="D25" t="s">
        <v>24</v>
      </c>
    </row>
    <row r="26" spans="1:4">
      <c r="B26" s="15">
        <v>0</v>
      </c>
      <c r="D26" t="s">
        <v>25</v>
      </c>
    </row>
    <row r="27" spans="1:4">
      <c r="B27" s="25">
        <v>45.15</v>
      </c>
      <c r="D27" t="s">
        <v>27</v>
      </c>
    </row>
    <row r="28" spans="1:4">
      <c r="B28" s="15">
        <f>SUM(B25:B27)</f>
        <v>772.75</v>
      </c>
    </row>
    <row r="30" spans="1:4">
      <c r="A30" t="s">
        <v>26</v>
      </c>
    </row>
    <row r="31" spans="1:4">
      <c r="B31" s="15">
        <v>243.69</v>
      </c>
      <c r="D31" t="s">
        <v>28</v>
      </c>
    </row>
    <row r="32" spans="1:4">
      <c r="B32" s="15">
        <v>8800.4500000000007</v>
      </c>
      <c r="D32" t="s">
        <v>29</v>
      </c>
    </row>
    <row r="33" spans="1:5">
      <c r="B33" s="25">
        <v>0</v>
      </c>
      <c r="D33" t="s">
        <v>30</v>
      </c>
    </row>
    <row r="34" spans="1:5">
      <c r="B34" s="15">
        <f>SUM(B31:B33)</f>
        <v>9044.1400000000012</v>
      </c>
    </row>
    <row r="36" spans="1:5">
      <c r="A36" s="22" t="s">
        <v>37</v>
      </c>
      <c r="B36" s="26"/>
      <c r="C36" s="28">
        <f>B28+B34</f>
        <v>9816.8900000000012</v>
      </c>
    </row>
    <row r="38" spans="1:5">
      <c r="A38" s="27" t="s">
        <v>38</v>
      </c>
      <c r="B38" s="20"/>
      <c r="C38" s="27"/>
      <c r="D38" s="21">
        <f>SUM(C19-C36)</f>
        <v>2683.1099999999988</v>
      </c>
      <c r="E38" s="27" t="s">
        <v>39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Balans</vt:lpstr>
      <vt:lpstr>Saldi</vt:lpstr>
      <vt:lpstr>Staat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Hemelaar</dc:creator>
  <cp:lastModifiedBy>Ronald Huissen</cp:lastModifiedBy>
  <cp:lastPrinted>2016-12-22T12:39:53Z</cp:lastPrinted>
  <dcterms:created xsi:type="dcterms:W3CDTF">2016-12-22T11:44:30Z</dcterms:created>
  <dcterms:modified xsi:type="dcterms:W3CDTF">2018-02-13T15:00:25Z</dcterms:modified>
</cp:coreProperties>
</file>